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BS" sheetId="1" r:id="rId1"/>
    <sheet name="IS" sheetId="2" r:id="rId2"/>
    <sheet name="Equity" sheetId="3" r:id="rId3"/>
    <sheet name="CF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<sst xmlns="http://schemas.openxmlformats.org/spreadsheetml/2006/main" count="176" uniqueCount="112">
  <si>
    <t>FACB RESORTS BERHAD (6461-P)</t>
  </si>
  <si>
    <t>QUARTERLY REPORT</t>
  </si>
  <si>
    <t>Condensed Consolidated Balance Sheets</t>
  </si>
  <si>
    <t>(The figures have not been audited.)</t>
  </si>
  <si>
    <t>As at</t>
  </si>
  <si>
    <t>31/3/2003</t>
  </si>
  <si>
    <t>RM'000</t>
  </si>
  <si>
    <t>Property, Plant and Equipment</t>
  </si>
  <si>
    <t>Deferred Land and Development Expenditure</t>
  </si>
  <si>
    <t>Interest In Associated Companies</t>
  </si>
  <si>
    <t>Other Investments</t>
  </si>
  <si>
    <t>Capital Work-In-Progress</t>
  </si>
  <si>
    <t>Goodwill on Consolidation</t>
  </si>
  <si>
    <t>Current Assets</t>
  </si>
  <si>
    <t>Land and Development Expenditure</t>
  </si>
  <si>
    <t>Inventories</t>
  </si>
  <si>
    <t>Receivables, Deposits and Prepayments</t>
  </si>
  <si>
    <t>Cash, Bank Balances and Deposits</t>
  </si>
  <si>
    <t>Current Liabilities</t>
  </si>
  <si>
    <t>Payables, Deposits and Accruals</t>
  </si>
  <si>
    <t>Short Term Borrowings</t>
  </si>
  <si>
    <t>Taxation</t>
  </si>
  <si>
    <t xml:space="preserve">Net Current Assets </t>
  </si>
  <si>
    <t>Capital and Reserves</t>
  </si>
  <si>
    <t>Share Capital</t>
  </si>
  <si>
    <t>Reserves</t>
  </si>
  <si>
    <t>Shareholders' Equity</t>
  </si>
  <si>
    <t>Minority Interests</t>
  </si>
  <si>
    <t>Long Term Liabilities</t>
  </si>
  <si>
    <t>Borrowings</t>
  </si>
  <si>
    <t>Bonds</t>
  </si>
  <si>
    <t>Other deferred liabilities</t>
  </si>
  <si>
    <t>Total Capital Employed</t>
  </si>
  <si>
    <t>Net Tangible Assets Per Share (sen)</t>
  </si>
  <si>
    <t xml:space="preserve">(The Condensed Consolidated Balance Sheets should be read in conjunction with the Annual </t>
  </si>
  <si>
    <t>Financial Report for the year ended 31 March 2003.)</t>
  </si>
  <si>
    <t>Condensed Consolidated Income Statements</t>
  </si>
  <si>
    <t xml:space="preserve">Current </t>
  </si>
  <si>
    <t>Comparative</t>
  </si>
  <si>
    <t>Current</t>
  </si>
  <si>
    <t>Preceding</t>
  </si>
  <si>
    <t>quarter</t>
  </si>
  <si>
    <t>year</t>
  </si>
  <si>
    <t>ended</t>
  </si>
  <si>
    <t>Revenue</t>
  </si>
  <si>
    <t>Operating expenses</t>
  </si>
  <si>
    <t>Other operating income</t>
  </si>
  <si>
    <t>Loss from operations</t>
  </si>
  <si>
    <t>Finance costs</t>
  </si>
  <si>
    <t>Share of associated results</t>
  </si>
  <si>
    <t>Loss before taxation</t>
  </si>
  <si>
    <t>Loss after taxation before minority interest</t>
  </si>
  <si>
    <t>Minority interest</t>
  </si>
  <si>
    <t>Loss for the period/ year</t>
  </si>
  <si>
    <t>(Loss)/ Earnings per share (sen)</t>
  </si>
  <si>
    <t>Basic</t>
  </si>
  <si>
    <t>Fully diluted</t>
  </si>
  <si>
    <t>N/A</t>
  </si>
  <si>
    <t xml:space="preserve">(The Condensed Consolidated Income Statement should be read in conjunction with the Annual </t>
  </si>
  <si>
    <t>Condensed Consolidated Statements of Changes in Equity</t>
  </si>
  <si>
    <t>Reserve</t>
  </si>
  <si>
    <t>Share</t>
  </si>
  <si>
    <t>Attributable</t>
  </si>
  <si>
    <t>Accumulated</t>
  </si>
  <si>
    <t xml:space="preserve">Current year ended </t>
  </si>
  <si>
    <t>capital</t>
  </si>
  <si>
    <t>to Capital</t>
  </si>
  <si>
    <t>to Revenue</t>
  </si>
  <si>
    <t>Losses</t>
  </si>
  <si>
    <t>Total</t>
  </si>
  <si>
    <t>Balance at 1/4/2002</t>
  </si>
  <si>
    <t>Movement during the year</t>
  </si>
  <si>
    <t>Balance at 31/3/2003</t>
  </si>
  <si>
    <t>(The Condensed Consolidated Statements of Changes in Equity should be read in conjunction with the Annual</t>
  </si>
  <si>
    <t xml:space="preserve">Condensed Consolidated Cash Flow Statements </t>
  </si>
  <si>
    <t>Adjustments for non-cash flow items :-</t>
  </si>
  <si>
    <t>Non-cash items</t>
  </si>
  <si>
    <t>Operating loss before working capital changes</t>
  </si>
  <si>
    <t>Changes in working capital :-</t>
  </si>
  <si>
    <t>Net change in current assets</t>
  </si>
  <si>
    <t>Net change in current liabilities</t>
  </si>
  <si>
    <t>Net cash flows used in operating activities</t>
  </si>
  <si>
    <t>Income tax refunded</t>
  </si>
  <si>
    <t>Income tax paid</t>
  </si>
  <si>
    <t>Investing activities</t>
  </si>
  <si>
    <t>Purchase of fixed assets</t>
  </si>
  <si>
    <t>Proceed from disposal of fixed assets</t>
  </si>
  <si>
    <t>Net cash flows used in investing activities</t>
  </si>
  <si>
    <t>Financing activities</t>
  </si>
  <si>
    <t>Drawndown of borrowings</t>
  </si>
  <si>
    <t>Repayment of borrowings</t>
  </si>
  <si>
    <t>Net cash flows (used in)/ generated from financing activities</t>
  </si>
  <si>
    <t>Net change in cash &amp; cash equivalents</t>
  </si>
  <si>
    <t xml:space="preserve"> </t>
  </si>
  <si>
    <t>Translation exchange difference</t>
  </si>
  <si>
    <t>(The Condensed Consolidated Cash Flow Statements should be read in conjunction with the</t>
  </si>
  <si>
    <t xml:space="preserve">  Financial Report for the year ended 31 March 2003.)</t>
  </si>
  <si>
    <t xml:space="preserve">  Annual Financial Report for the year ended 31 March 2003.)</t>
  </si>
  <si>
    <t>Balance at 1/4/2003</t>
  </si>
  <si>
    <t>Movement during the period</t>
  </si>
  <si>
    <t>For the 6 Months Ended 30 September 2003</t>
  </si>
  <si>
    <t>6 months</t>
  </si>
  <si>
    <t>30/9/2003</t>
  </si>
  <si>
    <t xml:space="preserve">Comparative </t>
  </si>
  <si>
    <t>30/9/2002</t>
  </si>
  <si>
    <t xml:space="preserve">Current 6 months ended </t>
  </si>
  <si>
    <t>Balance at 30/9/2003</t>
  </si>
  <si>
    <t>For the First Quarter Ended 30 September 2003</t>
  </si>
  <si>
    <t>As at 30 September 2003</t>
  </si>
  <si>
    <t>Cash &amp; cash equivalents at beginning of the period</t>
  </si>
  <si>
    <t>Cash &amp; cash equivalents at end of the period</t>
  </si>
  <si>
    <t>Net change in development expenditure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</si>
</sst>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1"/>
      <name val="Tms Rmn"/>
      <family val="0"/>
    </font>
    <font>
      <b/>
      <u val="single"/>
      <sz val="8"/>
      <name val="Times New Roman"/>
      <family val="1"/>
    </font>
    <font>
      <u val="singleAccounting"/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7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4" fillId="0" borderId="0" xfId="19" applyFont="1" applyFill="1" applyAlignment="1">
      <alignment horizontal="centerContinuous" vertical="center"/>
      <protection/>
    </xf>
    <xf numFmtId="37" fontId="5" fillId="0" borderId="0" xfId="19" applyFont="1" applyFill="1" applyAlignment="1">
      <alignment vertical="center"/>
      <protection/>
    </xf>
    <xf numFmtId="37" fontId="5" fillId="0" borderId="0" xfId="19" applyFont="1" applyFill="1" applyAlignment="1">
      <alignment horizontal="center" vertical="center"/>
      <protection/>
    </xf>
    <xf numFmtId="174" fontId="5" fillId="0" borderId="0" xfId="19" applyNumberFormat="1" applyFont="1" applyFill="1" applyAlignment="1">
      <alignment horizontal="center" vertical="center"/>
      <protection/>
    </xf>
    <xf numFmtId="37" fontId="8" fillId="0" borderId="0" xfId="19" applyFont="1" applyFill="1" applyAlignment="1">
      <alignment vertical="center"/>
      <protection/>
    </xf>
    <xf numFmtId="37" fontId="5" fillId="0" borderId="1" xfId="19" applyFont="1" applyFill="1" applyBorder="1" applyAlignment="1">
      <alignment horizontal="center" vertical="center"/>
      <protection/>
    </xf>
    <xf numFmtId="37" fontId="5" fillId="0" borderId="0" xfId="19" applyFont="1" applyFill="1" applyBorder="1" applyAlignment="1">
      <alignment horizontal="center" vertical="center"/>
      <protection/>
    </xf>
    <xf numFmtId="37" fontId="8" fillId="0" borderId="0" xfId="19" applyFont="1" applyFill="1" applyAlignment="1" quotePrefix="1">
      <alignment vertical="center"/>
      <protection/>
    </xf>
    <xf numFmtId="173" fontId="5" fillId="0" borderId="0" xfId="19" applyNumberFormat="1" applyFont="1" applyFill="1" applyAlignment="1">
      <alignment horizontal="center" vertical="center"/>
      <protection/>
    </xf>
    <xf numFmtId="173" fontId="5" fillId="0" borderId="0" xfId="19" applyNumberFormat="1" applyFont="1" applyFill="1" applyAlignment="1">
      <alignment vertical="center"/>
      <protection/>
    </xf>
    <xf numFmtId="37" fontId="5" fillId="0" borderId="0" xfId="19" applyFont="1" applyFill="1" applyBorder="1" applyAlignment="1">
      <alignment vertical="center"/>
      <protection/>
    </xf>
    <xf numFmtId="173" fontId="5" fillId="0" borderId="0" xfId="15" applyNumberFormat="1" applyFont="1" applyFill="1" applyBorder="1" applyAlignment="1">
      <alignment vertical="center"/>
    </xf>
    <xf numFmtId="43" fontId="5" fillId="0" borderId="0" xfId="15" applyFont="1" applyFill="1" applyAlignment="1">
      <alignment vertical="center"/>
    </xf>
    <xf numFmtId="37" fontId="6" fillId="0" borderId="0" xfId="19" applyFont="1" applyFill="1" applyAlignment="1">
      <alignment horizontal="center" vertical="center"/>
      <protection/>
    </xf>
    <xf numFmtId="173" fontId="5" fillId="0" borderId="0" xfId="15" applyNumberFormat="1" applyFont="1" applyFill="1" applyAlignment="1">
      <alignment vertical="center"/>
    </xf>
    <xf numFmtId="37" fontId="5" fillId="0" borderId="0" xfId="19" applyNumberFormat="1" applyFont="1" applyFill="1" applyAlignment="1">
      <alignment vertical="center"/>
      <protection/>
    </xf>
    <xf numFmtId="37" fontId="5" fillId="0" borderId="2" xfId="19" applyFont="1" applyFill="1" applyBorder="1" applyAlignment="1">
      <alignment vertical="center"/>
      <protection/>
    </xf>
    <xf numFmtId="173" fontId="5" fillId="0" borderId="2" xfId="15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3" xfId="15" applyNumberFormat="1" applyFont="1" applyBorder="1" applyAlignment="1">
      <alignment horizontal="center"/>
    </xf>
    <xf numFmtId="173" fontId="5" fillId="0" borderId="2" xfId="15" applyNumberFormat="1" applyFont="1" applyBorder="1" applyAlignment="1">
      <alignment horizontal="center"/>
    </xf>
    <xf numFmtId="173" fontId="5" fillId="0" borderId="0" xfId="15" applyNumberFormat="1" applyFont="1" applyAlignment="1">
      <alignment/>
    </xf>
    <xf numFmtId="173" fontId="5" fillId="0" borderId="4" xfId="15" applyNumberFormat="1" applyFont="1" applyBorder="1" applyAlignment="1">
      <alignment horizontal="center"/>
    </xf>
    <xf numFmtId="173" fontId="5" fillId="0" borderId="5" xfId="15" applyNumberFormat="1" applyFont="1" applyBorder="1" applyAlignment="1">
      <alignment horizontal="center"/>
    </xf>
    <xf numFmtId="173" fontId="5" fillId="0" borderId="6" xfId="15" applyNumberFormat="1" applyFont="1" applyBorder="1" applyAlignment="1">
      <alignment horizontal="center"/>
    </xf>
    <xf numFmtId="173" fontId="5" fillId="0" borderId="1" xfId="15" applyNumberFormat="1" applyFont="1" applyBorder="1" applyAlignment="1">
      <alignment/>
    </xf>
    <xf numFmtId="173" fontId="5" fillId="0" borderId="2" xfId="15" applyNumberFormat="1" applyFont="1" applyBorder="1" applyAlignment="1">
      <alignment/>
    </xf>
    <xf numFmtId="43" fontId="5" fillId="0" borderId="0" xfId="15" applyNumberFormat="1" applyFont="1" applyAlignment="1">
      <alignment/>
    </xf>
    <xf numFmtId="173" fontId="5" fillId="0" borderId="7" xfId="15" applyNumberFormat="1" applyFont="1" applyBorder="1" applyAlignment="1">
      <alignment horizontal="center"/>
    </xf>
    <xf numFmtId="173" fontId="5" fillId="0" borderId="8" xfId="15" applyNumberFormat="1" applyFont="1" applyBorder="1" applyAlignment="1">
      <alignment horizontal="center"/>
    </xf>
    <xf numFmtId="173" fontId="5" fillId="0" borderId="9" xfId="15" applyNumberFormat="1" applyFont="1" applyBorder="1" applyAlignment="1">
      <alignment horizontal="center"/>
    </xf>
    <xf numFmtId="173" fontId="5" fillId="0" borderId="10" xfId="15" applyNumberFormat="1" applyFont="1" applyBorder="1" applyAlignment="1">
      <alignment horizontal="center"/>
    </xf>
    <xf numFmtId="173" fontId="5" fillId="0" borderId="11" xfId="15" applyNumberFormat="1" applyFont="1" applyBorder="1" applyAlignment="1">
      <alignment horizontal="center"/>
    </xf>
    <xf numFmtId="173" fontId="5" fillId="0" borderId="12" xfId="15" applyNumberFormat="1" applyFont="1" applyBorder="1" applyAlignment="1">
      <alignment horizontal="center"/>
    </xf>
    <xf numFmtId="173" fontId="5" fillId="0" borderId="1" xfId="15" applyNumberFormat="1" applyFont="1" applyBorder="1" applyAlignment="1" quotePrefix="1">
      <alignment horizontal="center"/>
    </xf>
    <xf numFmtId="173" fontId="9" fillId="0" borderId="5" xfId="15" applyNumberFormat="1" applyFont="1" applyBorder="1" applyAlignment="1" quotePrefix="1">
      <alignment horizontal="center"/>
    </xf>
    <xf numFmtId="173" fontId="5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13" xfId="15" applyNumberFormat="1" applyFont="1" applyFill="1" applyBorder="1" applyAlignment="1">
      <alignment horizontal="center"/>
    </xf>
    <xf numFmtId="173" fontId="5" fillId="0" borderId="7" xfId="15" applyNumberFormat="1" applyFont="1" applyBorder="1" applyAlignment="1">
      <alignment horizontal="right"/>
    </xf>
    <xf numFmtId="173" fontId="5" fillId="0" borderId="11" xfId="15" applyNumberFormat="1" applyFont="1" applyFill="1" applyBorder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0" xfId="15" applyNumberFormat="1" applyFont="1" applyBorder="1" applyAlignment="1" quotePrefix="1">
      <alignment horizontal="center"/>
    </xf>
    <xf numFmtId="173" fontId="5" fillId="0" borderId="8" xfId="15" applyNumberFormat="1" applyFont="1" applyFill="1" applyBorder="1" applyAlignment="1">
      <alignment horizontal="center"/>
    </xf>
    <xf numFmtId="173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kenneth\Quarterly%20reporting\new\Mar2003\4th%20Qtr%20-%20BS,PL,CF,e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</sheetNames>
    <sheetDataSet>
      <sheetData sheetId="0">
        <row r="1">
          <cell r="A1" t="str">
            <v>FACB RESORTS BERHAD (6461-P)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D40" sqref="D40"/>
    </sheetView>
  </sheetViews>
  <sheetFormatPr defaultColWidth="9.140625" defaultRowHeight="12.75"/>
  <cols>
    <col min="1" max="3" width="9.140625" style="22" customWidth="1"/>
    <col min="4" max="4" width="19.28125" style="22" customWidth="1"/>
    <col min="5" max="5" width="12.00390625" style="23" customWidth="1"/>
    <col min="6" max="6" width="12.140625" style="23" customWidth="1"/>
    <col min="7" max="16384" width="9.140625" style="22" customWidth="1"/>
  </cols>
  <sheetData>
    <row r="1" ht="11.25">
      <c r="A1" s="1" t="s">
        <v>0</v>
      </c>
    </row>
    <row r="2" ht="11.25">
      <c r="A2" s="1" t="s">
        <v>1</v>
      </c>
    </row>
    <row r="4" ht="11.25">
      <c r="A4" s="1" t="s">
        <v>2</v>
      </c>
    </row>
    <row r="5" ht="11.25">
      <c r="A5" s="1" t="s">
        <v>108</v>
      </c>
    </row>
    <row r="6" spans="1:6" ht="11.25">
      <c r="A6" s="22" t="s">
        <v>3</v>
      </c>
      <c r="E6" s="23" t="s">
        <v>4</v>
      </c>
      <c r="F6" s="23" t="s">
        <v>4</v>
      </c>
    </row>
    <row r="7" spans="5:6" ht="11.25">
      <c r="E7" s="41" t="s">
        <v>102</v>
      </c>
      <c r="F7" s="41" t="s">
        <v>5</v>
      </c>
    </row>
    <row r="8" spans="5:6" ht="11.25">
      <c r="E8" s="23" t="s">
        <v>6</v>
      </c>
      <c r="F8" s="23" t="s">
        <v>6</v>
      </c>
    </row>
    <row r="10" spans="1:6" ht="11.25">
      <c r="A10" s="22" t="s">
        <v>7</v>
      </c>
      <c r="E10" s="23">
        <v>367812</v>
      </c>
      <c r="F10" s="23">
        <v>372450</v>
      </c>
    </row>
    <row r="12" spans="1:6" ht="11.25">
      <c r="A12" s="22" t="s">
        <v>8</v>
      </c>
      <c r="E12" s="23">
        <v>648839</v>
      </c>
      <c r="F12" s="23">
        <v>648060</v>
      </c>
    </row>
    <row r="14" spans="1:6" ht="11.25">
      <c r="A14" s="22" t="s">
        <v>9</v>
      </c>
      <c r="E14" s="23">
        <v>1885</v>
      </c>
      <c r="F14" s="23">
        <v>1885</v>
      </c>
    </row>
    <row r="16" spans="1:6" ht="11.25">
      <c r="A16" s="22" t="s">
        <v>10</v>
      </c>
      <c r="E16" s="23">
        <v>622</v>
      </c>
      <c r="F16" s="23">
        <v>622</v>
      </c>
    </row>
    <row r="18" spans="1:6" ht="11.25">
      <c r="A18" s="22" t="s">
        <v>11</v>
      </c>
      <c r="E18" s="23">
        <v>386614</v>
      </c>
      <c r="F18" s="23">
        <v>386587</v>
      </c>
    </row>
    <row r="20" spans="1:6" ht="11.25">
      <c r="A20" s="22" t="s">
        <v>12</v>
      </c>
      <c r="E20" s="23">
        <v>14396</v>
      </c>
      <c r="F20" s="23">
        <v>14796</v>
      </c>
    </row>
    <row r="22" ht="11.25">
      <c r="A22" s="22" t="s">
        <v>13</v>
      </c>
    </row>
    <row r="23" spans="2:6" ht="11.25">
      <c r="B23" s="22" t="s">
        <v>14</v>
      </c>
      <c r="E23" s="36">
        <v>30700</v>
      </c>
      <c r="F23" s="37">
        <v>28752</v>
      </c>
    </row>
    <row r="24" spans="2:6" ht="11.25">
      <c r="B24" s="22" t="s">
        <v>15</v>
      </c>
      <c r="E24" s="45">
        <v>4957</v>
      </c>
      <c r="F24" s="38">
        <v>5514</v>
      </c>
    </row>
    <row r="25" spans="2:6" ht="11.25">
      <c r="B25" s="22" t="s">
        <v>16</v>
      </c>
      <c r="E25" s="45">
        <v>349349</v>
      </c>
      <c r="F25" s="38">
        <v>354730</v>
      </c>
    </row>
    <row r="26" spans="2:6" ht="11.25">
      <c r="B26" s="22" t="s">
        <v>17</v>
      </c>
      <c r="E26" s="47">
        <v>13157</v>
      </c>
      <c r="F26" s="40">
        <v>9720</v>
      </c>
    </row>
    <row r="27" spans="5:6" ht="11.25">
      <c r="E27" s="23">
        <f>SUM(E23:E26)</f>
        <v>398163</v>
      </c>
      <c r="F27" s="23">
        <f>SUM(F23:F26)</f>
        <v>398716</v>
      </c>
    </row>
    <row r="28" ht="11.25">
      <c r="A28" s="22" t="s">
        <v>18</v>
      </c>
    </row>
    <row r="29" spans="2:6" ht="11.25">
      <c r="B29" s="22" t="s">
        <v>19</v>
      </c>
      <c r="E29" s="50">
        <v>132913</v>
      </c>
      <c r="F29" s="37">
        <v>128844</v>
      </c>
    </row>
    <row r="30" spans="2:6" ht="11.25">
      <c r="B30" s="22" t="s">
        <v>20</v>
      </c>
      <c r="E30" s="45">
        <v>107622</v>
      </c>
      <c r="F30" s="38">
        <v>113957</v>
      </c>
    </row>
    <row r="31" spans="2:6" ht="11.25">
      <c r="B31" s="22" t="s">
        <v>21</v>
      </c>
      <c r="E31" s="39">
        <v>156075</v>
      </c>
      <c r="F31" s="40">
        <v>153795</v>
      </c>
    </row>
    <row r="32" spans="5:6" ht="11.25">
      <c r="E32" s="23">
        <f>SUM(E29:E31)</f>
        <v>396610</v>
      </c>
      <c r="F32" s="23">
        <f>SUM(F29:F31)</f>
        <v>396596</v>
      </c>
    </row>
    <row r="34" spans="1:6" ht="11.25">
      <c r="A34" s="22" t="s">
        <v>22</v>
      </c>
      <c r="E34" s="23">
        <f>+E27-E32</f>
        <v>1553</v>
      </c>
      <c r="F34" s="23">
        <f>+F27-F32</f>
        <v>2120</v>
      </c>
    </row>
    <row r="36" spans="5:6" ht="12" thickBot="1">
      <c r="E36" s="27">
        <f>+E10+E12+E14+E16+E18+E20+E34</f>
        <v>1421721</v>
      </c>
      <c r="F36" s="27">
        <f>+F10+F12+F14+F16+F18+F20+F34</f>
        <v>1426520</v>
      </c>
    </row>
    <row r="37" ht="12" thickTop="1"/>
    <row r="38" ht="11.25">
      <c r="A38" s="1" t="s">
        <v>23</v>
      </c>
    </row>
    <row r="39" spans="1:6" ht="11.25">
      <c r="A39" s="22" t="s">
        <v>24</v>
      </c>
      <c r="E39" s="36">
        <v>1015030</v>
      </c>
      <c r="F39" s="37">
        <v>1015030</v>
      </c>
    </row>
    <row r="40" spans="1:6" ht="11.25">
      <c r="A40" s="22" t="s">
        <v>25</v>
      </c>
      <c r="E40" s="39">
        <v>-1628</v>
      </c>
      <c r="F40" s="40">
        <v>28842</v>
      </c>
    </row>
    <row r="41" spans="1:6" ht="11.25">
      <c r="A41" s="22" t="s">
        <v>26</v>
      </c>
      <c r="E41" s="23">
        <f>SUM(E39:E40)</f>
        <v>1013402</v>
      </c>
      <c r="F41" s="23">
        <f>SUM(F39:F40)</f>
        <v>1043872</v>
      </c>
    </row>
    <row r="43" spans="1:6" ht="11.25">
      <c r="A43" s="22" t="s">
        <v>27</v>
      </c>
      <c r="E43" s="23">
        <v>846</v>
      </c>
      <c r="F43" s="23">
        <v>902</v>
      </c>
    </row>
    <row r="45" ht="11.25">
      <c r="A45" s="22" t="s">
        <v>28</v>
      </c>
    </row>
    <row r="46" spans="2:6" ht="11.25">
      <c r="B46" s="22" t="s">
        <v>29</v>
      </c>
      <c r="E46" s="48">
        <v>18684</v>
      </c>
      <c r="F46" s="23">
        <v>8575</v>
      </c>
    </row>
    <row r="47" spans="2:6" ht="11.25">
      <c r="B47" s="22" t="s">
        <v>30</v>
      </c>
      <c r="E47" s="43">
        <v>366601</v>
      </c>
      <c r="F47" s="23">
        <v>350945</v>
      </c>
    </row>
    <row r="48" spans="2:6" ht="11.25">
      <c r="B48" s="22" t="s">
        <v>31</v>
      </c>
      <c r="E48" s="23">
        <v>22188</v>
      </c>
      <c r="F48" s="23">
        <v>22226</v>
      </c>
    </row>
    <row r="50" spans="1:6" ht="11.25">
      <c r="A50" s="22" t="s">
        <v>32</v>
      </c>
      <c r="E50" s="26">
        <f>SUM(E41:E48)</f>
        <v>1421721</v>
      </c>
      <c r="F50" s="26">
        <f>SUM(F41:F48)</f>
        <v>1426520</v>
      </c>
    </row>
    <row r="52" spans="1:6" ht="12" thickBot="1">
      <c r="A52" s="22" t="s">
        <v>33</v>
      </c>
      <c r="E52" s="35">
        <f>(+E41-E20)/2030060*100</f>
        <v>49.2106637242249</v>
      </c>
      <c r="F52" s="35">
        <f>(+F41-F20)/2030060*100</f>
        <v>50.691900731998075</v>
      </c>
    </row>
    <row r="53" ht="12" thickTop="1"/>
    <row r="55" ht="11.25">
      <c r="A55" s="22" t="s">
        <v>34</v>
      </c>
    </row>
    <row r="56" ht="11.25">
      <c r="A56" s="22" t="s">
        <v>35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Footer>&amp;C&amp;11Page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B6">
      <selection activeCell="F27" sqref="F27"/>
    </sheetView>
  </sheetViews>
  <sheetFormatPr defaultColWidth="9.140625" defaultRowHeight="12.75"/>
  <cols>
    <col min="1" max="1" width="9.140625" style="22" customWidth="1"/>
    <col min="2" max="2" width="36.28125" style="22" customWidth="1"/>
    <col min="3" max="3" width="2.28125" style="22" customWidth="1"/>
    <col min="4" max="4" width="13.140625" style="28" customWidth="1"/>
    <col min="5" max="5" width="12.7109375" style="28" customWidth="1"/>
    <col min="6" max="6" width="13.28125" style="28" customWidth="1"/>
    <col min="7" max="7" width="12.7109375" style="28" customWidth="1"/>
    <col min="8" max="16384" width="9.140625" style="22" customWidth="1"/>
  </cols>
  <sheetData>
    <row r="1" ht="11.25">
      <c r="A1" s="1" t="s">
        <v>0</v>
      </c>
    </row>
    <row r="3" ht="11.25">
      <c r="A3" s="1" t="s">
        <v>36</v>
      </c>
    </row>
    <row r="4" ht="11.25">
      <c r="A4" s="1" t="s">
        <v>107</v>
      </c>
    </row>
    <row r="5" ht="11.25">
      <c r="A5" s="22" t="s">
        <v>3</v>
      </c>
    </row>
    <row r="7" spans="4:7" ht="11.25">
      <c r="D7" s="29" t="s">
        <v>37</v>
      </c>
      <c r="E7" s="29" t="s">
        <v>38</v>
      </c>
      <c r="F7" s="29" t="s">
        <v>39</v>
      </c>
      <c r="G7" s="29" t="s">
        <v>40</v>
      </c>
    </row>
    <row r="8" spans="4:7" ht="11.25">
      <c r="D8" s="30" t="s">
        <v>41</v>
      </c>
      <c r="E8" s="30" t="s">
        <v>41</v>
      </c>
      <c r="F8" s="30" t="s">
        <v>101</v>
      </c>
      <c r="G8" s="30" t="s">
        <v>101</v>
      </c>
    </row>
    <row r="9" spans="4:7" ht="11.25">
      <c r="D9" s="30" t="s">
        <v>43</v>
      </c>
      <c r="E9" s="30" t="s">
        <v>43</v>
      </c>
      <c r="F9" s="30" t="s">
        <v>43</v>
      </c>
      <c r="G9" s="30" t="s">
        <v>43</v>
      </c>
    </row>
    <row r="10" spans="4:7" ht="13.5">
      <c r="D10" s="42" t="s">
        <v>102</v>
      </c>
      <c r="E10" s="42" t="s">
        <v>104</v>
      </c>
      <c r="F10" s="42" t="s">
        <v>102</v>
      </c>
      <c r="G10" s="42" t="s">
        <v>104</v>
      </c>
    </row>
    <row r="11" spans="4:7" ht="11.25">
      <c r="D11" s="31" t="s">
        <v>6</v>
      </c>
      <c r="E11" s="31" t="s">
        <v>6</v>
      </c>
      <c r="F11" s="31" t="s">
        <v>6</v>
      </c>
      <c r="G11" s="31" t="s">
        <v>6</v>
      </c>
    </row>
    <row r="13" spans="1:7" ht="11.25">
      <c r="A13" s="22" t="s">
        <v>44</v>
      </c>
      <c r="D13" s="28">
        <v>20398</v>
      </c>
      <c r="E13" s="28">
        <v>20971</v>
      </c>
      <c r="F13" s="28">
        <v>40698</v>
      </c>
      <c r="G13" s="28">
        <v>46358</v>
      </c>
    </row>
    <row r="15" spans="1:7" ht="11.25">
      <c r="A15" s="22" t="s">
        <v>45</v>
      </c>
      <c r="D15" s="28">
        <v>-22142</v>
      </c>
      <c r="E15" s="28">
        <v>-26252</v>
      </c>
      <c r="F15" s="28">
        <v>-48305</v>
      </c>
      <c r="G15" s="28">
        <v>-60169</v>
      </c>
    </row>
    <row r="17" spans="1:7" ht="11.25">
      <c r="A17" s="22" t="s">
        <v>46</v>
      </c>
      <c r="D17" s="32">
        <v>611</v>
      </c>
      <c r="E17" s="32">
        <v>1675</v>
      </c>
      <c r="F17" s="32">
        <v>1241</v>
      </c>
      <c r="G17" s="32">
        <v>3703</v>
      </c>
    </row>
    <row r="19" spans="1:7" ht="11.25">
      <c r="A19" s="22" t="s">
        <v>47</v>
      </c>
      <c r="D19" s="28">
        <f>SUM(D13:D17)</f>
        <v>-1133</v>
      </c>
      <c r="E19" s="28">
        <f>SUM(E13:E17)</f>
        <v>-3606</v>
      </c>
      <c r="F19" s="28">
        <f>SUM(F13:F17)</f>
        <v>-6366</v>
      </c>
      <c r="G19" s="28">
        <f>SUM(G13:G17)</f>
        <v>-10108</v>
      </c>
    </row>
    <row r="21" spans="1:7" ht="11.25">
      <c r="A21" s="22" t="s">
        <v>48</v>
      </c>
      <c r="D21" s="28">
        <v>-11244</v>
      </c>
      <c r="E21" s="28">
        <v>-11816</v>
      </c>
      <c r="F21" s="28">
        <v>-20691</v>
      </c>
      <c r="G21" s="28">
        <v>-20528</v>
      </c>
    </row>
    <row r="23" spans="1:7" ht="11.25">
      <c r="A23" s="22" t="s">
        <v>49</v>
      </c>
      <c r="D23" s="28">
        <v>3</v>
      </c>
      <c r="E23" s="28">
        <v>-34</v>
      </c>
      <c r="F23" s="28">
        <v>0</v>
      </c>
      <c r="G23" s="28">
        <v>-87</v>
      </c>
    </row>
    <row r="24" spans="4:7" ht="11.25">
      <c r="D24" s="32"/>
      <c r="E24" s="32"/>
      <c r="F24" s="32"/>
      <c r="G24" s="32"/>
    </row>
    <row r="25" spans="1:7" ht="11.25">
      <c r="A25" s="22" t="s">
        <v>50</v>
      </c>
      <c r="D25" s="28">
        <f>SUM(D19:D23)</f>
        <v>-12374</v>
      </c>
      <c r="E25" s="28">
        <f>SUM(E19:E23)</f>
        <v>-15456</v>
      </c>
      <c r="F25" s="28">
        <f>SUM(F19:F23)</f>
        <v>-27057</v>
      </c>
      <c r="G25" s="28">
        <f>SUM(G19:G23)</f>
        <v>-30723</v>
      </c>
    </row>
    <row r="27" spans="1:7" ht="11.25">
      <c r="A27" s="22" t="s">
        <v>21</v>
      </c>
      <c r="D27" s="28">
        <v>-7</v>
      </c>
      <c r="E27" s="28">
        <v>0</v>
      </c>
      <c r="F27" s="28">
        <v>-7</v>
      </c>
      <c r="G27" s="28">
        <v>0</v>
      </c>
    </row>
    <row r="28" spans="4:7" ht="11.25">
      <c r="D28" s="32"/>
      <c r="E28" s="32"/>
      <c r="F28" s="32"/>
      <c r="G28" s="32"/>
    </row>
    <row r="29" spans="1:7" ht="11.25">
      <c r="A29" s="22" t="s">
        <v>51</v>
      </c>
      <c r="D29" s="28">
        <f>SUM(D25:D27)</f>
        <v>-12381</v>
      </c>
      <c r="E29" s="28">
        <f>SUM(E25:E27)</f>
        <v>-15456</v>
      </c>
      <c r="F29" s="28">
        <f>SUM(F25:F27)</f>
        <v>-27064</v>
      </c>
      <c r="G29" s="28">
        <f>SUM(G25:G27)</f>
        <v>-30723</v>
      </c>
    </row>
    <row r="31" spans="1:7" ht="11.25">
      <c r="A31" s="22" t="s">
        <v>52</v>
      </c>
      <c r="D31" s="28">
        <v>-9</v>
      </c>
      <c r="E31" s="28">
        <v>338</v>
      </c>
      <c r="F31" s="28">
        <v>56</v>
      </c>
      <c r="G31" s="28">
        <v>323</v>
      </c>
    </row>
    <row r="33" spans="1:7" ht="12" thickBot="1">
      <c r="A33" s="22" t="s">
        <v>53</v>
      </c>
      <c r="D33" s="33">
        <f>SUM(D29:D31)</f>
        <v>-12390</v>
      </c>
      <c r="E33" s="33">
        <f>SUM(E29:E31)</f>
        <v>-15118</v>
      </c>
      <c r="F33" s="33">
        <f>SUM(F29:F31)</f>
        <v>-27008</v>
      </c>
      <c r="G33" s="33">
        <f>SUM(G29:G31)</f>
        <v>-30400</v>
      </c>
    </row>
    <row r="34" ht="12" thickTop="1"/>
    <row r="36" ht="11.25">
      <c r="A36" s="22" t="s">
        <v>54</v>
      </c>
    </row>
    <row r="37" spans="2:7" ht="11.25">
      <c r="B37" s="22" t="s">
        <v>55</v>
      </c>
      <c r="D37" s="34">
        <f>+D33/2030060*100</f>
        <v>-0.610326788370787</v>
      </c>
      <c r="E37" s="34">
        <f>+E33/2030060*100</f>
        <v>-0.7447070529935076</v>
      </c>
      <c r="F37" s="34">
        <f>+F33/2030060*100</f>
        <v>-1.3304040274671685</v>
      </c>
      <c r="G37" s="34">
        <f>+G33/2030060*100</f>
        <v>-1.4974926849452725</v>
      </c>
    </row>
    <row r="38" spans="2:7" ht="12" thickBot="1">
      <c r="B38" s="22" t="s">
        <v>56</v>
      </c>
      <c r="D38" s="46" t="s">
        <v>57</v>
      </c>
      <c r="E38" s="46" t="s">
        <v>57</v>
      </c>
      <c r="F38" s="46" t="s">
        <v>57</v>
      </c>
      <c r="G38" s="46" t="s">
        <v>57</v>
      </c>
    </row>
    <row r="39" ht="12" thickTop="1"/>
    <row r="42" ht="11.25">
      <c r="A42" s="22" t="s">
        <v>58</v>
      </c>
    </row>
    <row r="43" ht="11.25">
      <c r="A43" s="22" t="s">
        <v>35</v>
      </c>
    </row>
  </sheetData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31">
      <selection activeCell="E13" sqref="E13"/>
    </sheetView>
  </sheetViews>
  <sheetFormatPr defaultColWidth="8.28125" defaultRowHeight="15" customHeight="1"/>
  <cols>
    <col min="1" max="1" width="26.421875" style="5" customWidth="1"/>
    <col min="2" max="3" width="12.00390625" style="5" customWidth="1"/>
    <col min="4" max="4" width="11.28125" style="5" customWidth="1"/>
    <col min="5" max="5" width="12.8515625" style="5" customWidth="1"/>
    <col min="6" max="6" width="15.57421875" style="5" customWidth="1"/>
    <col min="7" max="7" width="2.28125" style="5" customWidth="1"/>
    <col min="8" max="8" width="12.00390625" style="5" customWidth="1"/>
    <col min="9" max="16384" width="8.28125" style="5" customWidth="1"/>
  </cols>
  <sheetData>
    <row r="1" s="2" customFormat="1" ht="15" customHeight="1">
      <c r="A1" s="3" t="str">
        <f>'[1]P&amp;L'!A1</f>
        <v>FACB RESORTS BERHAD (6461-P)</v>
      </c>
    </row>
    <row r="2" s="2" customFormat="1" ht="15" customHeight="1"/>
    <row r="3" s="2" customFormat="1" ht="15" customHeight="1">
      <c r="A3" s="3" t="s">
        <v>59</v>
      </c>
    </row>
    <row r="4" s="2" customFormat="1" ht="15" customHeight="1">
      <c r="A4" s="3" t="s">
        <v>100</v>
      </c>
    </row>
    <row r="5" spans="1:7" ht="15" customHeight="1">
      <c r="A5" s="2" t="s">
        <v>3</v>
      </c>
      <c r="B5" s="4"/>
      <c r="C5" s="4"/>
      <c r="D5" s="4"/>
      <c r="E5" s="4"/>
      <c r="F5" s="4"/>
      <c r="G5" s="4"/>
    </row>
    <row r="6" spans="1:7" ht="15" customHeight="1">
      <c r="A6" s="4"/>
      <c r="B6" s="4"/>
      <c r="C6" s="6" t="s">
        <v>60</v>
      </c>
      <c r="D6" s="6" t="s">
        <v>60</v>
      </c>
      <c r="E6" s="4"/>
      <c r="F6" s="4"/>
      <c r="G6" s="4"/>
    </row>
    <row r="7" spans="2:5" ht="15" customHeight="1">
      <c r="B7" s="6" t="s">
        <v>61</v>
      </c>
      <c r="C7" s="6" t="s">
        <v>62</v>
      </c>
      <c r="D7" s="6" t="s">
        <v>62</v>
      </c>
      <c r="E7" s="7" t="s">
        <v>63</v>
      </c>
    </row>
    <row r="8" spans="1:7" ht="15" customHeight="1">
      <c r="A8" s="8" t="s">
        <v>105</v>
      </c>
      <c r="B8" s="9" t="s">
        <v>65</v>
      </c>
      <c r="C8" s="9" t="s">
        <v>66</v>
      </c>
      <c r="D8" s="9" t="s">
        <v>67</v>
      </c>
      <c r="E8" s="9" t="s">
        <v>68</v>
      </c>
      <c r="F8" s="9" t="s">
        <v>69</v>
      </c>
      <c r="G8" s="10"/>
    </row>
    <row r="9" spans="1:7" ht="15" customHeight="1">
      <c r="A9" s="11" t="s">
        <v>102</v>
      </c>
      <c r="B9" s="10" t="s">
        <v>6</v>
      </c>
      <c r="C9" s="10" t="s">
        <v>6</v>
      </c>
      <c r="D9" s="10" t="s">
        <v>6</v>
      </c>
      <c r="E9" s="10" t="s">
        <v>6</v>
      </c>
      <c r="F9" s="10" t="s">
        <v>6</v>
      </c>
      <c r="G9" s="10"/>
    </row>
    <row r="10" spans="2:4" ht="15" customHeight="1">
      <c r="B10" s="6"/>
      <c r="C10" s="12"/>
      <c r="D10" s="13"/>
    </row>
    <row r="11" spans="1:8" ht="15" customHeight="1">
      <c r="A11" s="5" t="s">
        <v>98</v>
      </c>
      <c r="B11" s="14">
        <v>1015030</v>
      </c>
      <c r="C11" s="14">
        <v>111536</v>
      </c>
      <c r="D11" s="15">
        <v>35502</v>
      </c>
      <c r="E11" s="15">
        <v>-118196</v>
      </c>
      <c r="F11" s="14">
        <f>SUM(B11:E11)</f>
        <v>1043872</v>
      </c>
      <c r="H11" s="6"/>
    </row>
    <row r="12" spans="2:8" ht="15" customHeight="1">
      <c r="B12" s="16"/>
      <c r="C12" s="16"/>
      <c r="D12" s="16"/>
      <c r="H12" s="17"/>
    </row>
    <row r="13" spans="1:6" ht="15" customHeight="1">
      <c r="A13" s="5" t="s">
        <v>99</v>
      </c>
      <c r="B13" s="18">
        <v>0</v>
      </c>
      <c r="C13" s="18">
        <v>0</v>
      </c>
      <c r="D13" s="18">
        <v>-3462</v>
      </c>
      <c r="E13" s="18">
        <f>'IS'!F33</f>
        <v>-27008</v>
      </c>
      <c r="F13" s="18">
        <f>SUM(B13:E13)</f>
        <v>-30470</v>
      </c>
    </row>
    <row r="14" spans="2:6" ht="15" customHeight="1">
      <c r="B14" s="19"/>
      <c r="C14" s="19"/>
      <c r="D14" s="19"/>
      <c r="E14" s="19"/>
      <c r="F14" s="19"/>
    </row>
    <row r="15" spans="1:7" ht="15" customHeight="1" thickBot="1">
      <c r="A15" s="5" t="s">
        <v>106</v>
      </c>
      <c r="B15" s="20">
        <f>SUM(B11:B14)</f>
        <v>1015030</v>
      </c>
      <c r="C15" s="20">
        <f>SUM(C11:C13)</f>
        <v>111536</v>
      </c>
      <c r="D15" s="21">
        <f>SUM(D11:D13)</f>
        <v>32040</v>
      </c>
      <c r="E15" s="21">
        <f>SUM(E11:E13)</f>
        <v>-145204</v>
      </c>
      <c r="F15" s="20">
        <f>SUM(F11:F13)</f>
        <v>1013402</v>
      </c>
      <c r="G15" s="14"/>
    </row>
    <row r="16" ht="15" customHeight="1" thickTop="1"/>
    <row r="19" spans="1:6" ht="15" customHeight="1">
      <c r="A19" s="4"/>
      <c r="B19" s="4"/>
      <c r="C19" s="6" t="s">
        <v>60</v>
      </c>
      <c r="D19" s="6" t="s">
        <v>60</v>
      </c>
      <c r="E19" s="4"/>
      <c r="F19" s="4"/>
    </row>
    <row r="20" spans="2:5" ht="15" customHeight="1">
      <c r="B20" s="6" t="s">
        <v>61</v>
      </c>
      <c r="C20" s="6" t="s">
        <v>62</v>
      </c>
      <c r="D20" s="6" t="s">
        <v>62</v>
      </c>
      <c r="E20" s="7" t="s">
        <v>63</v>
      </c>
    </row>
    <row r="21" spans="1:6" ht="15" customHeight="1">
      <c r="A21" s="8" t="s">
        <v>64</v>
      </c>
      <c r="B21" s="9" t="s">
        <v>65</v>
      </c>
      <c r="C21" s="9" t="s">
        <v>66</v>
      </c>
      <c r="D21" s="9" t="s">
        <v>67</v>
      </c>
      <c r="E21" s="9" t="s">
        <v>68</v>
      </c>
      <c r="F21" s="9" t="s">
        <v>69</v>
      </c>
    </row>
    <row r="22" spans="1:6" ht="15" customHeight="1">
      <c r="A22" s="11" t="s">
        <v>5</v>
      </c>
      <c r="B22" s="10" t="s">
        <v>6</v>
      </c>
      <c r="C22" s="10" t="s">
        <v>6</v>
      </c>
      <c r="D22" s="10" t="s">
        <v>6</v>
      </c>
      <c r="E22" s="10" t="s">
        <v>6</v>
      </c>
      <c r="F22" s="10" t="s">
        <v>6</v>
      </c>
    </row>
    <row r="23" spans="2:4" ht="15" customHeight="1">
      <c r="B23" s="6"/>
      <c r="C23" s="12"/>
      <c r="D23" s="13"/>
    </row>
    <row r="24" spans="1:6" ht="15" customHeight="1">
      <c r="A24" s="5" t="s">
        <v>70</v>
      </c>
      <c r="B24" s="14">
        <v>1015030</v>
      </c>
      <c r="C24" s="14">
        <v>111536</v>
      </c>
      <c r="D24" s="15">
        <v>41673</v>
      </c>
      <c r="E24" s="15">
        <v>-42404</v>
      </c>
      <c r="F24" s="14">
        <f>SUM(B24:E24)</f>
        <v>1125835</v>
      </c>
    </row>
    <row r="25" spans="2:4" ht="15" customHeight="1">
      <c r="B25" s="16"/>
      <c r="C25" s="16"/>
      <c r="D25" s="16"/>
    </row>
    <row r="26" spans="1:6" ht="15" customHeight="1">
      <c r="A26" s="5" t="s">
        <v>71</v>
      </c>
      <c r="B26" s="18">
        <f>B28-B24</f>
        <v>0</v>
      </c>
      <c r="C26" s="18">
        <f>C28-C24</f>
        <v>0</v>
      </c>
      <c r="D26" s="18">
        <f>D28-D24</f>
        <v>-6171</v>
      </c>
      <c r="E26" s="18">
        <v>-75792</v>
      </c>
      <c r="F26" s="18">
        <f>SUM(B26:E26)</f>
        <v>-81963</v>
      </c>
    </row>
    <row r="27" spans="2:6" ht="15" customHeight="1">
      <c r="B27" s="19"/>
      <c r="C27" s="19"/>
      <c r="D27" s="19"/>
      <c r="E27" s="19"/>
      <c r="F27" s="19"/>
    </row>
    <row r="28" spans="1:7" ht="15" customHeight="1" thickBot="1">
      <c r="A28" s="5" t="s">
        <v>72</v>
      </c>
      <c r="B28" s="20">
        <v>1015030</v>
      </c>
      <c r="C28" s="20">
        <v>111536</v>
      </c>
      <c r="D28" s="21">
        <v>35502</v>
      </c>
      <c r="E28" s="21">
        <f>SUM(E24:E26)</f>
        <v>-118196</v>
      </c>
      <c r="F28" s="20">
        <f>SUM(B28:E28)</f>
        <v>1043872</v>
      </c>
      <c r="G28" s="14"/>
    </row>
    <row r="29" ht="15" customHeight="1" thickTop="1">
      <c r="G29" s="14"/>
    </row>
    <row r="30" spans="2:7" ht="15" customHeight="1">
      <c r="B30" s="14"/>
      <c r="C30" s="14"/>
      <c r="D30" s="15"/>
      <c r="E30" s="14"/>
      <c r="F30" s="14"/>
      <c r="G30" s="14"/>
    </row>
    <row r="31" spans="2:7" ht="15" customHeight="1">
      <c r="B31" s="14"/>
      <c r="C31" s="14"/>
      <c r="D31" s="15"/>
      <c r="E31" s="14"/>
      <c r="F31" s="14"/>
      <c r="G31" s="14"/>
    </row>
    <row r="32" spans="2:7" ht="15" customHeight="1">
      <c r="B32" s="14"/>
      <c r="C32" s="14"/>
      <c r="D32" s="15"/>
      <c r="E32" s="14"/>
      <c r="F32" s="14"/>
      <c r="G32" s="14"/>
    </row>
    <row r="33" ht="15" customHeight="1">
      <c r="G33" s="14"/>
    </row>
    <row r="34" ht="15" customHeight="1">
      <c r="G34" s="14"/>
    </row>
    <row r="35" ht="15" customHeight="1">
      <c r="G35" s="14"/>
    </row>
    <row r="38" spans="1:2" ht="15" customHeight="1">
      <c r="A38" s="2" t="s">
        <v>73</v>
      </c>
      <c r="B38" s="2"/>
    </row>
    <row r="39" spans="1:2" ht="15" customHeight="1">
      <c r="A39" s="2" t="s">
        <v>96</v>
      </c>
      <c r="B39" s="2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F20" sqref="F20"/>
    </sheetView>
  </sheetViews>
  <sheetFormatPr defaultColWidth="9.140625" defaultRowHeight="12.75"/>
  <cols>
    <col min="1" max="3" width="9.140625" style="22" customWidth="1"/>
    <col min="4" max="4" width="26.140625" style="22" customWidth="1"/>
    <col min="5" max="5" width="2.421875" style="22" customWidth="1"/>
    <col min="6" max="6" width="13.28125" style="23" customWidth="1"/>
    <col min="7" max="7" width="2.140625" style="23" customWidth="1"/>
    <col min="8" max="8" width="14.00390625" style="23" customWidth="1"/>
    <col min="9" max="9" width="10.28125" style="23" customWidth="1"/>
    <col min="10" max="10" width="1.7109375" style="22" customWidth="1"/>
    <col min="11" max="11" width="10.28125" style="23" hidden="1" customWidth="1"/>
    <col min="12" max="16384" width="9.140625" style="22" customWidth="1"/>
  </cols>
  <sheetData>
    <row r="1" ht="11.25">
      <c r="A1" s="1" t="s">
        <v>0</v>
      </c>
    </row>
    <row r="3" ht="11.25">
      <c r="A3" s="1" t="s">
        <v>74</v>
      </c>
    </row>
    <row r="4" ht="11.25">
      <c r="A4" s="1" t="s">
        <v>100</v>
      </c>
    </row>
    <row r="5" ht="11.25">
      <c r="A5" s="22" t="s">
        <v>3</v>
      </c>
    </row>
    <row r="6" spans="6:11" ht="11.25">
      <c r="F6" s="23" t="s">
        <v>39</v>
      </c>
      <c r="H6" s="23" t="s">
        <v>103</v>
      </c>
      <c r="K6" s="23" t="s">
        <v>40</v>
      </c>
    </row>
    <row r="7" spans="6:11" ht="11.25">
      <c r="F7" s="23" t="s">
        <v>101</v>
      </c>
      <c r="H7" s="23" t="s">
        <v>41</v>
      </c>
      <c r="K7" s="23" t="s">
        <v>42</v>
      </c>
    </row>
    <row r="8" spans="6:11" ht="11.25">
      <c r="F8" s="23" t="s">
        <v>43</v>
      </c>
      <c r="H8" s="23" t="s">
        <v>43</v>
      </c>
      <c r="K8" s="23" t="s">
        <v>43</v>
      </c>
    </row>
    <row r="9" spans="6:11" ht="11.25">
      <c r="F9" s="41" t="s">
        <v>102</v>
      </c>
      <c r="G9" s="49"/>
      <c r="H9" s="41" t="s">
        <v>104</v>
      </c>
      <c r="I9" s="49"/>
      <c r="K9" s="41" t="s">
        <v>5</v>
      </c>
    </row>
    <row r="10" spans="6:11" ht="11.25">
      <c r="F10" s="23" t="s">
        <v>6</v>
      </c>
      <c r="H10" s="23" t="s">
        <v>6</v>
      </c>
      <c r="K10" s="23" t="s">
        <v>6</v>
      </c>
    </row>
    <row r="12" spans="1:11" ht="11.25">
      <c r="A12" s="22" t="s">
        <v>50</v>
      </c>
      <c r="F12" s="23">
        <v>-27064</v>
      </c>
      <c r="H12" s="23">
        <v>-30723</v>
      </c>
      <c r="K12" s="23">
        <v>-76373</v>
      </c>
    </row>
    <row r="14" ht="11.25">
      <c r="A14" s="22" t="s">
        <v>75</v>
      </c>
    </row>
    <row r="15" spans="2:11" ht="11.25">
      <c r="B15" s="22" t="s">
        <v>76</v>
      </c>
      <c r="F15" s="23">
        <v>21459</v>
      </c>
      <c r="H15" s="23">
        <v>14457</v>
      </c>
      <c r="K15" s="23">
        <v>33236</v>
      </c>
    </row>
    <row r="16" spans="6:11" ht="11.25">
      <c r="F16" s="24"/>
      <c r="G16" s="25"/>
      <c r="H16" s="24"/>
      <c r="I16" s="25"/>
      <c r="K16" s="24"/>
    </row>
    <row r="17" spans="1:11" ht="11.25">
      <c r="A17" s="22" t="s">
        <v>77</v>
      </c>
      <c r="F17" s="23">
        <f>SUM(F12:F15)</f>
        <v>-5605</v>
      </c>
      <c r="H17" s="23">
        <f>SUM(H12:H15)</f>
        <v>-16266</v>
      </c>
      <c r="K17" s="23">
        <f>SUM(K12:K15)</f>
        <v>-43137</v>
      </c>
    </row>
    <row r="19" spans="1:12" ht="11.25">
      <c r="A19" s="22" t="s">
        <v>78</v>
      </c>
      <c r="L19" s="51"/>
    </row>
    <row r="20" spans="2:11" ht="11.25">
      <c r="B20" s="22" t="s">
        <v>79</v>
      </c>
      <c r="F20" s="23">
        <v>5938</v>
      </c>
      <c r="H20" s="23">
        <v>23480</v>
      </c>
      <c r="K20" s="23">
        <v>32081</v>
      </c>
    </row>
    <row r="21" spans="2:11" ht="11.25">
      <c r="B21" s="22" t="s">
        <v>80</v>
      </c>
      <c r="F21" s="25">
        <v>4031</v>
      </c>
      <c r="G21" s="25"/>
      <c r="H21" s="25">
        <v>2980</v>
      </c>
      <c r="I21" s="25"/>
      <c r="K21" s="24">
        <v>3737</v>
      </c>
    </row>
    <row r="22" spans="2:11" ht="11.25">
      <c r="B22" s="22" t="s">
        <v>111</v>
      </c>
      <c r="F22" s="24">
        <v>-2754</v>
      </c>
      <c r="G22" s="25"/>
      <c r="H22" s="24">
        <v>-9256</v>
      </c>
      <c r="I22" s="25"/>
      <c r="K22" s="25"/>
    </row>
    <row r="23" spans="1:11" ht="11.25">
      <c r="A23" s="22" t="s">
        <v>81</v>
      </c>
      <c r="F23" s="23">
        <f>SUM(F17:F22)</f>
        <v>1610</v>
      </c>
      <c r="H23" s="23">
        <f>SUM(H17:H22)</f>
        <v>938</v>
      </c>
      <c r="K23" s="23">
        <f>SUM(K17:K21)</f>
        <v>-7319</v>
      </c>
    </row>
    <row r="24" spans="1:11" ht="11.25">
      <c r="A24" s="22" t="s">
        <v>82</v>
      </c>
      <c r="F24" s="23">
        <v>1051</v>
      </c>
      <c r="H24" s="23">
        <v>0</v>
      </c>
      <c r="K24" s="23">
        <v>0</v>
      </c>
    </row>
    <row r="25" spans="1:11" ht="11.25">
      <c r="A25" s="22" t="s">
        <v>83</v>
      </c>
      <c r="F25" s="24">
        <v>-470</v>
      </c>
      <c r="G25" s="25"/>
      <c r="H25" s="25">
        <v>0</v>
      </c>
      <c r="I25" s="25"/>
      <c r="K25" s="24">
        <v>-226</v>
      </c>
    </row>
    <row r="26" spans="6:11" ht="11.25">
      <c r="F26" s="24">
        <f>SUM(F23:F25)</f>
        <v>2191</v>
      </c>
      <c r="G26" s="25"/>
      <c r="H26" s="26">
        <f>SUM(H23:H25)</f>
        <v>938</v>
      </c>
      <c r="I26" s="25"/>
      <c r="K26" s="24">
        <f>SUM(K23:K25)</f>
        <v>-7545</v>
      </c>
    </row>
    <row r="27" ht="11.25">
      <c r="A27" s="22" t="s">
        <v>84</v>
      </c>
    </row>
    <row r="28" spans="2:11" ht="11.25">
      <c r="B28" s="22" t="s">
        <v>85</v>
      </c>
      <c r="F28" s="25">
        <v>-1371</v>
      </c>
      <c r="G28" s="25"/>
      <c r="H28" s="25">
        <v>-1290</v>
      </c>
      <c r="I28" s="25"/>
      <c r="K28" s="25">
        <v>-2828</v>
      </c>
    </row>
    <row r="29" spans="2:11" ht="11.25">
      <c r="B29" s="22" t="s">
        <v>86</v>
      </c>
      <c r="F29" s="44">
        <v>9</v>
      </c>
      <c r="G29" s="44"/>
      <c r="H29" s="44">
        <v>126</v>
      </c>
      <c r="I29" s="44"/>
      <c r="K29" s="25">
        <v>126</v>
      </c>
    </row>
    <row r="30" spans="1:11" ht="11.25">
      <c r="A30" s="22" t="s">
        <v>87</v>
      </c>
      <c r="F30" s="26">
        <f>SUM(F28:F29)</f>
        <v>-1362</v>
      </c>
      <c r="G30" s="25"/>
      <c r="H30" s="26">
        <f>SUM(H28:H29)</f>
        <v>-1164</v>
      </c>
      <c r="I30" s="25"/>
      <c r="K30" s="26">
        <f>SUM(K28:K29)</f>
        <v>-2702</v>
      </c>
    </row>
    <row r="32" ht="11.25">
      <c r="A32" s="22" t="s">
        <v>88</v>
      </c>
    </row>
    <row r="33" spans="2:11" ht="11.25">
      <c r="B33" s="22" t="s">
        <v>89</v>
      </c>
      <c r="F33" s="23">
        <v>3000</v>
      </c>
      <c r="H33" s="23">
        <v>0</v>
      </c>
      <c r="K33" s="23">
        <v>7000</v>
      </c>
    </row>
    <row r="34" spans="2:11" ht="11.25">
      <c r="B34" s="22" t="s">
        <v>90</v>
      </c>
      <c r="F34" s="23">
        <v>-4138</v>
      </c>
      <c r="H34" s="23">
        <v>-57760</v>
      </c>
      <c r="K34" s="23">
        <v>-59024</v>
      </c>
    </row>
    <row r="35" spans="1:11" ht="11.25">
      <c r="A35" s="22" t="s">
        <v>91</v>
      </c>
      <c r="F35" s="26">
        <f>SUM(F33:F34)</f>
        <v>-1138</v>
      </c>
      <c r="G35" s="25"/>
      <c r="H35" s="26">
        <f>SUM(H33:H34)</f>
        <v>-57760</v>
      </c>
      <c r="I35" s="25"/>
      <c r="K35" s="26">
        <f>SUM(K33:K34)</f>
        <v>-52024</v>
      </c>
    </row>
    <row r="37" spans="1:11" ht="11.25">
      <c r="A37" s="22" t="s">
        <v>92</v>
      </c>
      <c r="E37" s="22" t="s">
        <v>93</v>
      </c>
      <c r="F37" s="23">
        <f>+F26+F30+F35</f>
        <v>-309</v>
      </c>
      <c r="H37" s="23">
        <f>+H26+H30+H35</f>
        <v>-57986</v>
      </c>
      <c r="K37" s="23">
        <f>+K26+K30+K35</f>
        <v>-62271</v>
      </c>
    </row>
    <row r="39" spans="1:11" ht="11.25">
      <c r="A39" s="22" t="s">
        <v>109</v>
      </c>
      <c r="F39" s="23">
        <f>+K43</f>
        <v>-10796</v>
      </c>
      <c r="H39" s="23">
        <v>50917</v>
      </c>
      <c r="K39" s="23">
        <v>50917</v>
      </c>
    </row>
    <row r="41" spans="1:11" ht="11.25">
      <c r="A41" s="22" t="s">
        <v>94</v>
      </c>
      <c r="F41" s="23">
        <v>613</v>
      </c>
      <c r="H41" s="23">
        <v>566</v>
      </c>
      <c r="K41" s="23">
        <v>558</v>
      </c>
    </row>
    <row r="43" spans="1:11" ht="12" thickBot="1">
      <c r="A43" s="22" t="s">
        <v>110</v>
      </c>
      <c r="F43" s="27">
        <f>SUM(F37:F41)</f>
        <v>-10492</v>
      </c>
      <c r="G43" s="25"/>
      <c r="H43" s="27">
        <f>SUM(H37:H41)</f>
        <v>-6503</v>
      </c>
      <c r="I43" s="25"/>
      <c r="K43" s="27">
        <f>SUM(K37:K41)</f>
        <v>-10796</v>
      </c>
    </row>
    <row r="44" ht="12" thickTop="1"/>
    <row r="47" ht="11.25">
      <c r="A47" s="22" t="s">
        <v>95</v>
      </c>
    </row>
    <row r="48" ht="11.25">
      <c r="A48" s="22" t="s">
        <v>97</v>
      </c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&amp;CPage 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A satisfied Microsoft Office User</cp:lastModifiedBy>
  <cp:lastPrinted>2003-11-21T07:15:08Z</cp:lastPrinted>
  <dcterms:created xsi:type="dcterms:W3CDTF">2003-05-30T02:44:22Z</dcterms:created>
  <dcterms:modified xsi:type="dcterms:W3CDTF">2003-11-28T02:11:05Z</dcterms:modified>
  <cp:category/>
  <cp:version/>
  <cp:contentType/>
  <cp:contentStatus/>
</cp:coreProperties>
</file>